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6335" windowHeight="10830"/>
  </bookViews>
  <sheets>
    <sheet name="Főösszesítő" sheetId="1" r:id="rId1"/>
    <sheet name="Munkanem összesítő" sheetId="2" r:id="rId2"/>
    <sheet name="33." sheetId="3" r:id="rId3"/>
    <sheet name="36." sheetId="4" r:id="rId4"/>
    <sheet name="47." sheetId="5" r:id="rId5"/>
    <sheet name="75." sheetId="6" r:id="rId6"/>
    <sheet name="81." sheetId="7" r:id="rId7"/>
    <sheet name="82." sheetId="8" r:id="rId8"/>
  </sheets>
  <calcPr calcId="145621" calcOnSave="0"/>
</workbook>
</file>

<file path=xl/calcChain.xml><?xml version="1.0" encoding="utf-8"?>
<calcChain xmlns="http://schemas.openxmlformats.org/spreadsheetml/2006/main">
  <c r="I2" i="3" l="1"/>
  <c r="J2" i="3"/>
  <c r="J4" i="3"/>
  <c r="D2" i="2"/>
  <c r="I3" i="3"/>
  <c r="I4" i="3"/>
  <c r="C2" i="2"/>
  <c r="J3" i="3"/>
  <c r="I2" i="4"/>
  <c r="J2" i="4"/>
  <c r="J3" i="4"/>
  <c r="D3" i="2"/>
  <c r="I3" i="4"/>
  <c r="I2" i="5"/>
  <c r="J2" i="5"/>
  <c r="I3" i="5"/>
  <c r="J3" i="5"/>
  <c r="D4" i="2"/>
  <c r="I2" i="6"/>
  <c r="J2" i="6"/>
  <c r="J12" i="6"/>
  <c r="D5" i="2"/>
  <c r="I12" i="6"/>
  <c r="C5" i="2"/>
  <c r="I2" i="7"/>
  <c r="I5" i="7"/>
  <c r="C6" i="2"/>
  <c r="J2" i="7"/>
  <c r="I3" i="7"/>
  <c r="J3" i="7"/>
  <c r="I4" i="7"/>
  <c r="J4" i="7"/>
  <c r="J5" i="7"/>
  <c r="D6" i="2"/>
  <c r="I2" i="8"/>
  <c r="J2" i="8"/>
  <c r="J23" i="8"/>
  <c r="D7" i="2"/>
  <c r="I3" i="8"/>
  <c r="J3" i="8"/>
  <c r="I4" i="8"/>
  <c r="J4" i="8"/>
  <c r="I5" i="8"/>
  <c r="J5" i="8"/>
  <c r="I6" i="8"/>
  <c r="J6" i="8"/>
  <c r="I7" i="8"/>
  <c r="J7" i="8"/>
  <c r="I8" i="8"/>
  <c r="J8" i="8"/>
  <c r="I9" i="8"/>
  <c r="J9" i="8"/>
  <c r="I10" i="8"/>
  <c r="J10" i="8"/>
  <c r="I11" i="8"/>
  <c r="J11" i="8"/>
  <c r="I12" i="8"/>
  <c r="J12" i="8"/>
  <c r="I13" i="8"/>
  <c r="J13" i="8"/>
  <c r="I14" i="8"/>
  <c r="J14" i="8"/>
  <c r="I15" i="8"/>
  <c r="J15" i="8"/>
  <c r="I16" i="8"/>
  <c r="J16" i="8"/>
  <c r="I17" i="8"/>
  <c r="J17" i="8"/>
  <c r="I18" i="8"/>
  <c r="J18" i="8"/>
  <c r="I19" i="8"/>
  <c r="J19" i="8"/>
  <c r="I20" i="8"/>
  <c r="J20" i="8"/>
  <c r="I21" i="8"/>
  <c r="J21" i="8"/>
  <c r="I22" i="8"/>
  <c r="J22" i="8"/>
  <c r="C3" i="2"/>
  <c r="C4" i="2"/>
  <c r="I23" i="8"/>
  <c r="C7" i="2"/>
  <c r="C8" i="2"/>
  <c r="C5" i="1"/>
  <c r="C7" i="1"/>
  <c r="C8" i="1"/>
  <c r="C9" i="1"/>
  <c r="C10" i="1"/>
  <c r="C11" i="1"/>
  <c r="D8" i="2"/>
  <c r="D5" i="1"/>
  <c r="D6" i="1"/>
  <c r="D7" i="1"/>
  <c r="D12" i="1"/>
  <c r="D13" i="1"/>
  <c r="C14" i="1"/>
  <c r="C15" i="1"/>
  <c r="C17" i="1"/>
  <c r="C18" i="1"/>
  <c r="C19" i="1"/>
</calcChain>
</file>

<file path=xl/sharedStrings.xml><?xml version="1.0" encoding="utf-8"?>
<sst xmlns="http://schemas.openxmlformats.org/spreadsheetml/2006/main" count="257" uniqueCount="138">
  <si>
    <t>Ssz.</t>
  </si>
  <si>
    <t>Megnevezés</t>
  </si>
  <si>
    <t>Anyagköltség</t>
  </si>
  <si>
    <t>Díjköltség</t>
  </si>
  <si>
    <t>33</t>
  </si>
  <si>
    <t>Falazás és egyéb kőműves munkák</t>
  </si>
  <si>
    <t>Tételszám</t>
  </si>
  <si>
    <t>Tétel szövege</t>
  </si>
  <si>
    <t>Menny.</t>
  </si>
  <si>
    <t>Egység</t>
  </si>
  <si>
    <t>Normaidő</t>
  </si>
  <si>
    <t>Anyag egységár</t>
  </si>
  <si>
    <t>Díj egységre</t>
  </si>
  <si>
    <t>Anyag összesen</t>
  </si>
  <si>
    <t>Díj összesen</t>
  </si>
  <si>
    <t>Megjegyzés</t>
  </si>
  <si>
    <t>ÉNGY kód</t>
  </si>
  <si>
    <t>33-063-1.1.3</t>
  </si>
  <si>
    <t>Faláttörés 30x30 cm méretig, téglafalban, többlet minden további 1/2 tégla vastagságért</t>
  </si>
  <si>
    <t>db</t>
  </si>
  <si>
    <t>[ÖN]</t>
  </si>
  <si>
    <t xml:space="preserve"> 330630094715</t>
  </si>
  <si>
    <t>33-063-1.1.2</t>
  </si>
  <si>
    <t>Faláttörés 30x30 cm méretig, téglafalban, 12,01-25 cm falvastagság között</t>
  </si>
  <si>
    <t xml:space="preserve"> 330630094703</t>
  </si>
  <si>
    <t>Munkanem összesen (HUF)</t>
  </si>
  <si>
    <t>36</t>
  </si>
  <si>
    <t>Vakolás és rabicolás</t>
  </si>
  <si>
    <t>36-090-1.1.1-0550030</t>
  </si>
  <si>
    <t>Vakolatjavítás oldalfalon, tégla-, beton-, kőfelületen vagy építőlemezen, a meglazult, sérült vakolat előzetes leverésével, hiánypótlás 5% alatt, Hvb4-mc, beltéri, vakoló, cementes mészhabarcs mészpéppel Fűtőtestek mögötti falfelület szükség szerinti javítása</t>
  </si>
  <si>
    <t>47</t>
  </si>
  <si>
    <t>Felületképzés</t>
  </si>
  <si>
    <t>47-011-91.1.1-0156501</t>
  </si>
  <si>
    <t>Műanyag-diszperziós festékrendszer felhordása új vagy régi lekapart, lemosott, vakolaton, tagolatlan sima felületen, Multifund matt, mosásálló beltéri festék, fehér, Multidecor díszítő festékkel Fűtőtestek mögötti falfelület</t>
  </si>
  <si>
    <t>75</t>
  </si>
  <si>
    <t>Megújuló energiahasznosító berendezések</t>
  </si>
  <si>
    <t>75-111-1.3.2.3-0275215</t>
  </si>
  <si>
    <t>81</t>
  </si>
  <si>
    <t>Épületgépészeti csővezeték szerelése</t>
  </si>
  <si>
    <t>81-000-1.1.1</t>
  </si>
  <si>
    <t>Csővezetékek bontása, horganyzott vagy fekete acélcsövek tartószerkezetről, vagy padlócsatornából lángvágással, deponálással, DN 50 méretig</t>
  </si>
  <si>
    <t>m</t>
  </si>
  <si>
    <t xml:space="preserve"> 810000834682</t>
  </si>
  <si>
    <t>81-004-1.5.1.1.1.1.1-0337390</t>
  </si>
  <si>
    <t>Fűtési vezeték, Horganyzott szénacélcső szerelése, préselt csőkötésekkel, cső elhelyezése csőidomok nélkül, szakaszos nyomáspróbával, szabadon, horonyba vagy padlócsatornába, DN 12 - DN 50, DN 12, GEBERIT Mapress szénacél kívül horganyzott cső, d15x1,2, Cikkszám: 29252</t>
  </si>
  <si>
    <t xml:space="preserve"> 810041701391</t>
  </si>
  <si>
    <t>81-004-1.5.1.1.1.1.4-0337393</t>
  </si>
  <si>
    <t>Fűtési vezeték, Horganyzott szénacélcső szerelése, préselt csőkötésekkel, cső elhelyezése csőidomok nélkül, szakaszos nyomáspróbával, szabadon, horonyba vagy padlócsatornába, DN 12 - DN 50, DN 25, GEBERIT Mapress szénacél kívül horganyzott cső, d28x1,5, Cikkszám: 29255</t>
  </si>
  <si>
    <t xml:space="preserve"> 810041701425</t>
  </si>
  <si>
    <t>82</t>
  </si>
  <si>
    <t>Épületgépészeti szerelvények és berendezések szerelése</t>
  </si>
  <si>
    <t>82-000-1.2.1</t>
  </si>
  <si>
    <t>Szerelvények leszerelése, menetes szerelvények, DN 50 méretig</t>
  </si>
  <si>
    <t xml:space="preserve"> 820000922943</t>
  </si>
  <si>
    <t>82-016-12.1</t>
  </si>
  <si>
    <t>Kazánház, illetve hőközpont beszabályozása, beüzemelése 23.260 W teljesítményig</t>
  </si>
  <si>
    <t xml:space="preserve"> 820161025510</t>
  </si>
  <si>
    <t>82-016-13.1</t>
  </si>
  <si>
    <t>Próbafűtés, radiátorok beszabályozása 23.260 W teljesítményig</t>
  </si>
  <si>
    <t xml:space="preserve"> 820161025563</t>
  </si>
  <si>
    <t>82-000-4.11.1.1</t>
  </si>
  <si>
    <t>Gáz- és fűtésszerelési berendezési tárgyak leszerelése, fűtésszerelési berendezési tárgyak acéllemez radiátor, 10 tagig Fűtőtest leszerelése, és visszaszerelése</t>
  </si>
  <si>
    <t>82-000-4.11.1.3</t>
  </si>
  <si>
    <t>Gáz- és fűtésszerelési berendezési tárgyak leszerelése, fűtésszerelési berendezési tárgyak acéllemez radiátor, 10 tag felett Fűtőtest leszerelése, és visszaszerelése</t>
  </si>
  <si>
    <t>82-001-7.3.8-0117038</t>
  </si>
  <si>
    <t>Kétoldalon menetes vagy roppantógyűrűs szerelvény elhelyezése, külső vagy belső menettel, illetve hollandival csatlakoztatva DN 20 biztonsági szerelvény, GIACOMINI biztonsági szelep, 2,5 bar lefúvási nyomásra, R140, 3/4"</t>
  </si>
  <si>
    <t xml:space="preserve"> 820012136550</t>
  </si>
  <si>
    <t>82-001-16.2.5-0113212</t>
  </si>
  <si>
    <t>Fűtőtest szerelvény elhelyezése külső vagy belső menettel, illetve hollandival csatlakoztatva DN 15 termosztatikus szelep, termosztatikus szelep szett, Danfoss sarok kivitelű termosztatikus szeleptest, előbeálítással, 013G0013, RA-N 1/2"</t>
  </si>
  <si>
    <t xml:space="preserve"> 820010943716</t>
  </si>
  <si>
    <t>82-001-16.2.3-0113282</t>
  </si>
  <si>
    <t>Fűtőtest szerelvény elhelyezése külső vagy belső menettel, illetve hollandival csatlakoztatva DN 15 visszatérő elzárószelep, Danfoss egyenes kivitelű visszatérő csavarzat, beszabályozási, elzárási, ürítés funkcióval, 003L0144, RLV 1/2"</t>
  </si>
  <si>
    <t xml:space="preserve"> 820010943263</t>
  </si>
  <si>
    <t>82-001-17.1.1-0113257</t>
  </si>
  <si>
    <t>Termosztatikus szelepfej felszerelése radiátorszelepre, KLAPP csatlakozóval rögzítve, Danfoss termosztatikus fej beépített érzékelővel, rongálás ellen védett, 013G2920, RA 2920, 5-26℃</t>
  </si>
  <si>
    <t xml:space="preserve"> 820010945503</t>
  </si>
  <si>
    <t>82-005-16.2-0120121</t>
  </si>
  <si>
    <t>Manométer elhelyezése, lemezházas, Manométer lemezházas, M 20 x 1,5 menettel 1,6 % pontossággal PM 1012 típus, átmérő 100 mm Méréshatár: 0-0.6;0-1.0;0-1.6;0-2.5 bar</t>
  </si>
  <si>
    <t xml:space="preserve"> 820050959796</t>
  </si>
  <si>
    <t>82-005-17.1.1-0212206</t>
  </si>
  <si>
    <t>Hőmérő elhelyezése, egyenes hőmérő, kicsi, Védőszerelvényes ipari hőmérő, MSZ 11210/2-72 kis egyenes hőmérő 0 C-tól 160 C 63 mm benyúlással</t>
  </si>
  <si>
    <t xml:space="preserve"> 820050959864</t>
  </si>
  <si>
    <t>82-002-5.1.1.2-0324303</t>
  </si>
  <si>
    <t>Impulzusadó térfogatáram-mérő (hőmennyiségmérő) elhelyezése, hőérzékelők beépítésével, hitelesítéssel, menetes kötéssel, egysugaras, DN 20, SIEMENS UH50-2.5, ultrahangos hőmennyiségmérő, fűtés-, hűtés-, vagy fűtés/hűtés mérésére, Qn=2,5m3/h, 1" menetes, Csz.:UH50-2.5</t>
  </si>
  <si>
    <t xml:space="preserve"> 820022575913</t>
  </si>
  <si>
    <t>82-012-3.2.1.4-0425757</t>
  </si>
  <si>
    <t>Acéllemez kompakt lapradiátor elhelyezése, széthordással, tartókkal, bekötéssel, 2 soros, 1600 mm-ig, 600 mm, D-ÉG (Dunaferr) LUX-UNI univerzális 6 csatl.lapradiátor DK (22 típus), 2-soros, 2 konvektorlemezes, burkolattal, 600x 700 mm, fűtőtelj. (90/70/20°C): 1646 W</t>
  </si>
  <si>
    <t xml:space="preserve"> 820120998111</t>
  </si>
  <si>
    <t>82-012-3.2.1.4-0425760</t>
  </si>
  <si>
    <t>Acéllemez kompakt lapradiátor elhelyezése, széthordással, tartókkal, bekötéssel, 2 soros, 1600 mm-ig, 600 mm, D-ÉG (Dunaferr) LUX-UNI univerzális 6 csatl.lapradiátor DK (22 típus), 2-soros, 2 konvektorlemezes, burkolattal, 600x1000 mm, fűtőtelj. (90/70/20°C): 2351 W</t>
  </si>
  <si>
    <t xml:space="preserve"> 820120998140</t>
  </si>
  <si>
    <t>82-012-3.2.1.4-0425762</t>
  </si>
  <si>
    <t>Acéllemez kompakt lapradiátor elhelyezése, széthordással, tartókkal, bekötéssel, 2 soros, 1600 mm-ig, 600 mm, D-ÉG (Dunaferr) LUX-UNI univerzális 6 csatl.lapradiátor DK (22 típus), 2-soros, 2 konvektorlemezes, burkolattal, 600x1200 mm, fűtőtelj. (90/70/20°C): 2821 W</t>
  </si>
  <si>
    <t xml:space="preserve"> 820120998164</t>
  </si>
  <si>
    <t>82-001-7.3.2-0115144</t>
  </si>
  <si>
    <t>Kétoldalon menetes vagy roppantógyűrűs szerelvény elhelyezése, külső vagy belső menettel, illetve hollandival csatlakoztatva DN 20 gömbcsap, víz- és gázfőcsap, OVENTROP Optibal golyoscsap, műa.fogantyúval, PN16, DN20, 3/4", kb., (-10...+100)°C, men.-hollandis toldattal, nikkelezett sr szelepházzal, 1075706</t>
  </si>
  <si>
    <t xml:space="preserve"> 820012364506</t>
  </si>
  <si>
    <t>82-001-7.3.3-0115763</t>
  </si>
  <si>
    <t>Kétoldalon menetes vagy roppantógyűrűs szerelvény elhelyezése, külső vagy belső menettel, illetve hollandival csatlakoztatva DN 20 szennyfogószűrő, gázszűrő, iszap- és levegőleválasztó, OVENTROP szennyfogó szűrő, PN25, DN20, 3/4" bm., kvs=7.80, szitasűrűség 600 υm, (-10...+150)°C, vörösöntvény szerelvényházzal, 1120006</t>
  </si>
  <si>
    <t xml:space="preserve"> 820010935025</t>
  </si>
  <si>
    <t>82-001-7.3.1-0115543</t>
  </si>
  <si>
    <t>Kétoldalon menetes vagy roppantógyűrűs szerelvény elhelyezése, külső vagy belső menettel, illetve hollandival csatlakoztatva DN 20 szelepek, csappantyúk (szabályzó, folytó-elzáró, beavatkozó), OVENTROP visszacsapó szelep, Viton tömítéssel, PN25, DN20, G 3/4" bm., (0...+100)°C, nyitónyomás 40 mbar, kvs=6,00, vörösöntvény szelepházzal, 1072006</t>
  </si>
  <si>
    <t xml:space="preserve"> 820010934272</t>
  </si>
  <si>
    <t>82-012-3.2.1.4-0425759</t>
  </si>
  <si>
    <t>Acéllemez kompakt lapradiátor elhelyezése, széthordással, tartókkal, bekötéssel, 2 soros, 1600 mm-ig, 600 mm, D-ÉG (Dunaferr) LUX-UNI univerzális 6 csatl.lapradiátor DK (22 típus), 2-soros, 2 konvektorlemezes, burkolattal, 600x 900 mm, fűtőtelj. (90/70/20°C): 2116 W</t>
  </si>
  <si>
    <t xml:space="preserve"> 820120998135</t>
  </si>
  <si>
    <t>82-012-3.2.1.4-0425754</t>
  </si>
  <si>
    <t>Acéllemez kompakt lapradiátor elhelyezése, széthordással, tartókkal, bekötéssel, 2 soros, 1600 mm-ig, 600 mm, D-ÉG (Dunaferr) LUX-UNI univerzális 6 csatl.lapradiátor DK (22 típus), 2-soros, 2 konvektorlemezes, burkolattal, 600x 400 mm, fűtőtelj. (90/70/20°C): 940 W</t>
  </si>
  <si>
    <t xml:space="preserve"> 820120998084</t>
  </si>
  <si>
    <t>82-012-3.2.1.4-0425761</t>
  </si>
  <si>
    <t>Acéllemez kompakt lapradiátor elhelyezése, széthordással, tartókkal, bekötéssel, 2 soros, 1600 mm-ig, 600 mm, D-ÉG (Dunaferr) LUX-UNI univerzális 6 csatl.lapradiátor DK (22 típus), 2-soros, 2 konvektorlemezes, burkolattal, 600x1100 mm, fűtőtelj. (90/70/20°C): 2586 W</t>
  </si>
  <si>
    <t xml:space="preserve"> 820120998152</t>
  </si>
  <si>
    <t>Összesen (HUF)</t>
  </si>
  <si>
    <t>Költségvetés főösszesítő</t>
  </si>
  <si>
    <t>1 Építmény közvetlen költségei</t>
  </si>
  <si>
    <t>1.2 Akadályoztatási költség</t>
  </si>
  <si>
    <t>1.3 Építés közvetlen költségei</t>
  </si>
  <si>
    <t>2.1 Árkockázati fedezet vetítési alap</t>
  </si>
  <si>
    <t>2.2 Árkockázati fedezet</t>
  </si>
  <si>
    <t>2.3 Anyagigazgatási költség vetítési alap</t>
  </si>
  <si>
    <t>2.4 Anyagigazgatási költség</t>
  </si>
  <si>
    <t>2.5 Fedezet vetítési alap</t>
  </si>
  <si>
    <t>2.6 Fedezet</t>
  </si>
  <si>
    <t>3.1 Tartalékkeret vetítési alap</t>
  </si>
  <si>
    <t>3.2 Tartalékkeret</t>
  </si>
  <si>
    <t>3.5 Költségtérítések (19-es munkanem)</t>
  </si>
  <si>
    <t>4.1 ÁFA vetítési alap</t>
  </si>
  <si>
    <t>4.2 ÁFA</t>
  </si>
  <si>
    <t>5 A munka ára (HUF)</t>
  </si>
  <si>
    <t>Levegő-víz hőszivattyúk osztott rendszerű (kültéri + beltéri), 7℃/35℃ hőmérséklet tartománynál, fűtésre-hűtésre és HMV-ellátásra, 10-20 kW teljesítmény között.</t>
  </si>
  <si>
    <t>1 db Belaria 16 SRM hőszivattyú (V1)</t>
  </si>
  <si>
    <t>1 db A4P kiegészítő panel</t>
  </si>
  <si>
    <t>1 db Rezgéscsillapító klt. Belaria®S/SR/SH (4 db)</t>
  </si>
  <si>
    <t>1 db Védőrács kültéri egységhez</t>
  </si>
  <si>
    <t>1 db  Védőfedél kültéri egységhez (Belaria SRM, compact SRM 11-16) V1</t>
  </si>
  <si>
    <t>2 db Mágneses iszapleválasztó</t>
  </si>
  <si>
    <t>1 db AQA Therm HES vízkezelő állomás, sótalanvizes és lágyvizes utántöltéshez (810423)</t>
  </si>
  <si>
    <t>1 db HRC-L lágyvizes patron (812524)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</si>
</sst>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"/>
      <charset val="1"/>
    </font>
    <font>
      <b/>
      <sz val="10"/>
      <name val="Times New Roman"/>
      <charset val="1"/>
    </font>
    <font>
      <b/>
      <sz val="10"/>
      <name val="Times New Roman"/>
      <charset val="1"/>
    </font>
    <font>
      <sz val="10"/>
      <name val="Times New Roman"/>
      <charset val="1"/>
    </font>
    <font>
      <b/>
      <sz val="10"/>
      <name val="Times New Roman"/>
      <charset val="1"/>
    </font>
    <font>
      <sz val="10"/>
      <name val="Times New Roman"/>
      <charset val="1"/>
    </font>
    <font>
      <sz val="10"/>
      <name val="Times New Roman"/>
      <charset val="1"/>
    </font>
    <font>
      <b/>
      <sz val="11"/>
      <name val="Times New Roman"/>
      <charset val="1"/>
    </font>
    <font>
      <b/>
      <sz val="10"/>
      <name val="Times New Roman"/>
      <charset val="1"/>
    </font>
    <font>
      <b/>
      <sz val="14"/>
      <name val="Times New Roman"/>
      <charset val="1"/>
    </font>
    <font>
      <sz val="10"/>
      <name val="Times New Roman"/>
      <charset val="1"/>
    </font>
    <font>
      <sz val="10"/>
      <name val="Times New Roman"/>
      <charset val="1"/>
    </font>
    <font>
      <sz val="10"/>
      <name val="Times New Roman"/>
      <charset val="1"/>
    </font>
    <font>
      <sz val="10"/>
      <name val="Times New Roman"/>
      <charset val="1"/>
    </font>
    <font>
      <b/>
      <sz val="11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22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8"/>
      </bottom>
      <diagonal/>
    </border>
  </borders>
  <cellStyleXfs count="1">
    <xf numFmtId="0" fontId="0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 applyProtection="1">
      <alignment horizontal="left" vertical="top" wrapText="1"/>
    </xf>
    <xf numFmtId="0" fontId="2" fillId="2" borderId="1" xfId="0" applyFont="1" applyFill="1" applyBorder="1" applyAlignment="1" applyProtection="1">
      <alignment horizontal="right" vertical="top" wrapText="1"/>
    </xf>
    <xf numFmtId="0" fontId="3" fillId="0" borderId="0" xfId="0" applyFont="1" applyFill="1" applyBorder="1" applyAlignment="1" applyProtection="1">
      <alignment vertical="top" wrapText="1"/>
    </xf>
    <xf numFmtId="0" fontId="4" fillId="0" borderId="0" xfId="0" applyFont="1" applyFill="1" applyBorder="1" applyAlignment="1" applyProtection="1">
      <alignment vertical="top" wrapText="1"/>
    </xf>
    <xf numFmtId="0" fontId="5" fillId="0" borderId="0" xfId="0" applyFont="1" applyFill="1" applyBorder="1" applyAlignment="1" applyProtection="1">
      <alignment horizontal="right" vertical="top" wrapText="1"/>
    </xf>
    <xf numFmtId="0" fontId="6" fillId="0" borderId="0" xfId="0" applyFont="1" applyFill="1" applyBorder="1" applyAlignment="1" applyProtection="1">
      <alignment horizontal="right" vertical="top" wrapText="1"/>
    </xf>
    <xf numFmtId="0" fontId="7" fillId="0" borderId="2" xfId="0" applyFont="1" applyFill="1" applyBorder="1" applyAlignment="1" applyProtection="1">
      <alignment vertical="top" wrapText="1"/>
    </xf>
    <xf numFmtId="0" fontId="8" fillId="0" borderId="2" xfId="0" applyFont="1" applyFill="1" applyBorder="1" applyAlignment="1" applyProtection="1">
      <alignment vertical="top" wrapText="1"/>
    </xf>
    <xf numFmtId="0" fontId="10" fillId="0" borderId="3" xfId="0" applyFont="1" applyFill="1" applyBorder="1" applyAlignment="1" applyProtection="1">
      <alignment vertical="top" wrapText="1"/>
    </xf>
    <xf numFmtId="10" fontId="11" fillId="0" borderId="3" xfId="0" applyNumberFormat="1" applyFont="1" applyFill="1" applyBorder="1" applyAlignment="1" applyProtection="1">
      <alignment horizontal="right" vertical="top" wrapText="1"/>
    </xf>
    <xf numFmtId="0" fontId="14" fillId="0" borderId="2" xfId="0" applyFont="1" applyFill="1" applyBorder="1" applyAlignment="1" applyProtection="1">
      <alignment horizontal="center" vertical="top" wrapText="1"/>
    </xf>
    <xf numFmtId="0" fontId="12" fillId="0" borderId="0" xfId="0" applyFont="1" applyFill="1" applyBorder="1" applyAlignment="1" applyProtection="1">
      <alignment horizontal="center" vertical="top" wrapText="1"/>
    </xf>
    <xf numFmtId="0" fontId="13" fillId="0" borderId="3" xfId="0" applyFont="1" applyFill="1" applyBorder="1" applyAlignment="1" applyProtection="1">
      <alignment horizontal="center" vertical="top" wrapText="1"/>
    </xf>
    <xf numFmtId="0" fontId="9" fillId="0" borderId="3" xfId="0" applyFont="1" applyFill="1" applyBorder="1" applyAlignment="1" applyProtection="1">
      <alignment horizontal="center" vertical="top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D19"/>
  <sheetViews>
    <sheetView tabSelected="1" workbookViewId="0"/>
  </sheetViews>
  <sheetFormatPr defaultRowHeight="12.75" x14ac:dyDescent="0.2"/>
  <cols>
    <col min="1" max="1" width="47.28515625" customWidth="1"/>
    <col min="2" max="2" width="11.85546875" customWidth="1"/>
    <col min="3" max="4" width="15.42578125" customWidth="1"/>
  </cols>
  <sheetData>
    <row r="1" spans="1:4" x14ac:dyDescent="0.2">
      <c r="A1" s="4"/>
    </row>
    <row r="3" spans="1:4" ht="18.75" x14ac:dyDescent="0.2">
      <c r="A3" s="14" t="s">
        <v>113</v>
      </c>
      <c r="B3" s="14"/>
      <c r="C3" s="14"/>
      <c r="D3" s="14"/>
    </row>
    <row r="4" spans="1:4" x14ac:dyDescent="0.2">
      <c r="A4" s="1" t="s">
        <v>1</v>
      </c>
      <c r="B4" s="2"/>
      <c r="C4" s="2" t="s">
        <v>2</v>
      </c>
      <c r="D4" s="2" t="s">
        <v>3</v>
      </c>
    </row>
    <row r="5" spans="1:4" x14ac:dyDescent="0.2">
      <c r="A5" s="3" t="s">
        <v>114</v>
      </c>
      <c r="B5" s="3"/>
      <c r="C5" s="4">
        <f>'Munkanem összesítő'!C8</f>
        <v>0</v>
      </c>
      <c r="D5" s="4">
        <f>'Munkanem összesítő'!D8</f>
        <v>0</v>
      </c>
    </row>
    <row r="6" spans="1:4" x14ac:dyDescent="0.2">
      <c r="A6" s="9" t="s">
        <v>115</v>
      </c>
      <c r="B6" s="10">
        <v>0</v>
      </c>
      <c r="C6" s="9">
        <v>0</v>
      </c>
      <c r="D6" s="9">
        <f>ROUND(D5*B6,0)</f>
        <v>0</v>
      </c>
    </row>
    <row r="7" spans="1:4" x14ac:dyDescent="0.2">
      <c r="A7" s="3" t="s">
        <v>116</v>
      </c>
      <c r="B7" s="3"/>
      <c r="C7" s="3">
        <f>ROUND(C6+C5,0)</f>
        <v>0</v>
      </c>
      <c r="D7" s="3">
        <f>ROUND(D6+D5,0)</f>
        <v>0</v>
      </c>
    </row>
    <row r="8" spans="1:4" x14ac:dyDescent="0.2">
      <c r="A8" s="3" t="s">
        <v>117</v>
      </c>
      <c r="B8" s="3"/>
      <c r="C8" s="3">
        <f>ROUND(C7,0)</f>
        <v>0</v>
      </c>
      <c r="D8" s="3">
        <v>0</v>
      </c>
    </row>
    <row r="9" spans="1:4" x14ac:dyDescent="0.2">
      <c r="A9" s="9" t="s">
        <v>118</v>
      </c>
      <c r="B9" s="10">
        <v>0</v>
      </c>
      <c r="C9" s="9">
        <f>ROUND(C8*B9,0)</f>
        <v>0</v>
      </c>
      <c r="D9" s="9">
        <v>0</v>
      </c>
    </row>
    <row r="10" spans="1:4" x14ac:dyDescent="0.2">
      <c r="A10" s="3" t="s">
        <v>119</v>
      </c>
      <c r="B10" s="3"/>
      <c r="C10" s="3">
        <f>ROUND(C9+C8,0)</f>
        <v>0</v>
      </c>
      <c r="D10" s="3">
        <v>0</v>
      </c>
    </row>
    <row r="11" spans="1:4" x14ac:dyDescent="0.2">
      <c r="A11" s="9" t="s">
        <v>120</v>
      </c>
      <c r="B11" s="10">
        <v>0</v>
      </c>
      <c r="C11" s="9">
        <f>ROUND(C10*B11,0)</f>
        <v>0</v>
      </c>
      <c r="D11" s="9">
        <v>0</v>
      </c>
    </row>
    <row r="12" spans="1:4" x14ac:dyDescent="0.2">
      <c r="A12" s="3" t="s">
        <v>121</v>
      </c>
      <c r="B12" s="3"/>
      <c r="C12" s="3">
        <v>0</v>
      </c>
      <c r="D12" s="3">
        <f>ROUND(D7,0)</f>
        <v>0</v>
      </c>
    </row>
    <row r="13" spans="1:4" x14ac:dyDescent="0.2">
      <c r="A13" s="9" t="s">
        <v>122</v>
      </c>
      <c r="B13" s="10">
        <v>0</v>
      </c>
      <c r="C13" s="9">
        <v>0</v>
      </c>
      <c r="D13" s="9">
        <f>ROUND(D12*B13,0)</f>
        <v>0</v>
      </c>
    </row>
    <row r="14" spans="1:4" x14ac:dyDescent="0.2">
      <c r="A14" s="3" t="s">
        <v>123</v>
      </c>
      <c r="B14" s="3"/>
      <c r="C14" s="12">
        <f>ROUND(C11+C10+D12+D13,0)</f>
        <v>0</v>
      </c>
      <c r="D14" s="12"/>
    </row>
    <row r="15" spans="1:4" x14ac:dyDescent="0.2">
      <c r="A15" s="9" t="s">
        <v>124</v>
      </c>
      <c r="B15" s="10">
        <v>0</v>
      </c>
      <c r="C15" s="13">
        <f>ROUND(C14*B15,0)</f>
        <v>0</v>
      </c>
      <c r="D15" s="13"/>
    </row>
    <row r="16" spans="1:4" x14ac:dyDescent="0.2">
      <c r="A16" s="3" t="s">
        <v>125</v>
      </c>
      <c r="B16" s="3"/>
    </row>
    <row r="17" spans="1:4" x14ac:dyDescent="0.2">
      <c r="A17" s="3" t="s">
        <v>126</v>
      </c>
      <c r="B17" s="3"/>
      <c r="C17" s="12">
        <f>ROUND(C16+C14+C15+D16,0)</f>
        <v>0</v>
      </c>
      <c r="D17" s="12"/>
    </row>
    <row r="18" spans="1:4" x14ac:dyDescent="0.2">
      <c r="A18" s="9" t="s">
        <v>127</v>
      </c>
      <c r="B18" s="10">
        <v>0.27</v>
      </c>
      <c r="C18" s="12">
        <f>ROUND(C17*B18,0)</f>
        <v>0</v>
      </c>
      <c r="D18" s="12"/>
    </row>
    <row r="19" spans="1:4" ht="14.25" x14ac:dyDescent="0.2">
      <c r="A19" s="7" t="s">
        <v>128</v>
      </c>
      <c r="B19" s="7"/>
      <c r="C19" s="11">
        <f>ROUND(C18+C17,0)</f>
        <v>0</v>
      </c>
      <c r="D19" s="11"/>
    </row>
  </sheetData>
  <mergeCells count="6">
    <mergeCell ref="C19:D19"/>
    <mergeCell ref="C18:D18"/>
    <mergeCell ref="C17:D17"/>
    <mergeCell ref="C15:D15"/>
    <mergeCell ref="C14:D14"/>
    <mergeCell ref="A3:D3"/>
  </mergeCells>
  <printOptions horizontalCentered="1"/>
  <pageMargins left="0.3" right="0.3" top="0.61" bottom="0.37" header="0.1" footer="0.1"/>
  <pageSetup paperSize="9" pageOrder="overThenDown" orientation="portrait" useFirstPageNumber="1" horizontalDpi="300" verticalDpi="300"/>
  <headerFooter alignWithMargins="0">
    <oddHeader>&amp;P</oddHeader>
    <oddFooter>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D8"/>
  <sheetViews>
    <sheetView workbookViewId="0"/>
  </sheetViews>
  <sheetFormatPr defaultRowHeight="12.75" x14ac:dyDescent="0.2"/>
  <cols>
    <col min="1" max="1" width="6.140625" customWidth="1"/>
    <col min="2" max="2" width="39" customWidth="1"/>
    <col min="3" max="4" width="14.42578125" customWidth="1"/>
  </cols>
  <sheetData>
    <row r="1" spans="1:4" x14ac:dyDescent="0.2">
      <c r="A1" s="1" t="s">
        <v>0</v>
      </c>
      <c r="B1" s="1" t="s">
        <v>1</v>
      </c>
      <c r="C1" s="2" t="s">
        <v>2</v>
      </c>
      <c r="D1" s="2" t="s">
        <v>3</v>
      </c>
    </row>
    <row r="2" spans="1:4" s="5" customFormat="1" x14ac:dyDescent="0.2">
      <c r="A2" s="3" t="s">
        <v>4</v>
      </c>
      <c r="B2" s="3" t="s">
        <v>5</v>
      </c>
      <c r="C2" s="3">
        <f>'33.'!I4</f>
        <v>0</v>
      </c>
      <c r="D2" s="3">
        <f>'33.'!J4</f>
        <v>0</v>
      </c>
    </row>
    <row r="3" spans="1:4" s="5" customFormat="1" x14ac:dyDescent="0.2">
      <c r="A3" s="3" t="s">
        <v>26</v>
      </c>
      <c r="B3" s="3" t="s">
        <v>27</v>
      </c>
      <c r="C3" s="3">
        <f>'36.'!I3</f>
        <v>0</v>
      </c>
      <c r="D3" s="3">
        <f>'36.'!J3</f>
        <v>0</v>
      </c>
    </row>
    <row r="4" spans="1:4" s="5" customFormat="1" x14ac:dyDescent="0.2">
      <c r="A4" s="3" t="s">
        <v>30</v>
      </c>
      <c r="B4" s="3" t="s">
        <v>31</v>
      </c>
      <c r="C4" s="3">
        <f>'47.'!I3</f>
        <v>0</v>
      </c>
      <c r="D4" s="3">
        <f>'47.'!J3</f>
        <v>0</v>
      </c>
    </row>
    <row r="5" spans="1:4" s="5" customFormat="1" x14ac:dyDescent="0.2">
      <c r="A5" s="3" t="s">
        <v>34</v>
      </c>
      <c r="B5" s="3" t="s">
        <v>35</v>
      </c>
      <c r="C5" s="3">
        <f>'75.'!I12</f>
        <v>0</v>
      </c>
      <c r="D5" s="3">
        <f>'75.'!J12</f>
        <v>0</v>
      </c>
    </row>
    <row r="6" spans="1:4" s="5" customFormat="1" x14ac:dyDescent="0.2">
      <c r="A6" s="3" t="s">
        <v>37</v>
      </c>
      <c r="B6" s="3" t="s">
        <v>38</v>
      </c>
      <c r="C6" s="3">
        <f>'81.'!I5</f>
        <v>0</v>
      </c>
      <c r="D6" s="3">
        <f>'81.'!J5</f>
        <v>0</v>
      </c>
    </row>
    <row r="7" spans="1:4" s="5" customFormat="1" ht="25.5" x14ac:dyDescent="0.2">
      <c r="A7" s="3" t="s">
        <v>49</v>
      </c>
      <c r="B7" s="3" t="s">
        <v>50</v>
      </c>
      <c r="C7" s="3">
        <f>'82.'!I23</f>
        <v>0</v>
      </c>
      <c r="D7" s="3">
        <f>'82.'!J23</f>
        <v>0</v>
      </c>
    </row>
    <row r="8" spans="1:4" s="7" customFormat="1" ht="14.25" x14ac:dyDescent="0.2">
      <c r="B8" s="7" t="s">
        <v>112</v>
      </c>
      <c r="C8" s="7">
        <f>ROUND(SUM(C2:C7),0)</f>
        <v>0</v>
      </c>
      <c r="D8" s="7">
        <f>ROUND(SUM(D2:D7),0)</f>
        <v>0</v>
      </c>
    </row>
  </sheetData>
  <printOptions horizontalCentered="1"/>
  <pageMargins left="0.3" right="0.3" top="0.61" bottom="0.37" header="0.1" footer="0.1"/>
  <pageSetup paperSize="9" pageOrder="overThenDown" orientation="portrait" useFirstPageNumber="1" horizontalDpi="300" verticalDpi="300"/>
  <headerFooter alignWithMargins="0">
    <oddHeader>&amp;P</oddHeader>
    <oddFooter>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L4"/>
  <sheetViews>
    <sheetView zoomScale="120" zoomScaleNormal="120" workbookViewId="0">
      <selection activeCell="G2" sqref="G2:H3"/>
    </sheetView>
  </sheetViews>
  <sheetFormatPr defaultRowHeight="12.75" x14ac:dyDescent="0.2"/>
  <cols>
    <col min="1" max="1" width="4.5703125" customWidth="1"/>
    <col min="2" max="2" width="9.7109375" customWidth="1"/>
    <col min="3" max="3" width="37" customWidth="1"/>
    <col min="4" max="4" width="7.7109375" customWidth="1"/>
    <col min="5" max="5" width="8.7109375" customWidth="1"/>
    <col min="6" max="8" width="9.7109375" customWidth="1"/>
    <col min="9" max="10" width="10.28515625" customWidth="1"/>
    <col min="11" max="11" width="24.7109375" customWidth="1"/>
    <col min="12" max="12" width="16" customWidth="1"/>
  </cols>
  <sheetData>
    <row r="1" spans="1:12" ht="24.95" customHeight="1" x14ac:dyDescent="0.2">
      <c r="A1" s="1" t="s">
        <v>0</v>
      </c>
      <c r="B1" s="1" t="s">
        <v>6</v>
      </c>
      <c r="C1" s="1" t="s">
        <v>7</v>
      </c>
      <c r="D1" s="2" t="s">
        <v>8</v>
      </c>
      <c r="E1" s="2" t="s">
        <v>9</v>
      </c>
      <c r="F1" s="2" t="s">
        <v>10</v>
      </c>
      <c r="G1" s="2" t="s">
        <v>11</v>
      </c>
      <c r="H1" s="2" t="s">
        <v>12</v>
      </c>
      <c r="I1" s="2" t="s">
        <v>13</v>
      </c>
      <c r="J1" s="2" t="s">
        <v>14</v>
      </c>
      <c r="K1" s="2" t="s">
        <v>15</v>
      </c>
      <c r="L1" s="2" t="s">
        <v>16</v>
      </c>
    </row>
    <row r="2" spans="1:12" ht="25.5" x14ac:dyDescent="0.2">
      <c r="A2" s="3">
        <v>1</v>
      </c>
      <c r="B2" s="4" t="s">
        <v>17</v>
      </c>
      <c r="C2" s="3" t="s">
        <v>18</v>
      </c>
      <c r="D2" s="4">
        <v>2</v>
      </c>
      <c r="E2" s="3" t="s">
        <v>19</v>
      </c>
      <c r="F2" s="3">
        <v>0.54</v>
      </c>
      <c r="G2" s="3"/>
      <c r="H2" s="3"/>
      <c r="I2" s="4">
        <f>ROUND(G2*D2,0)</f>
        <v>0</v>
      </c>
      <c r="J2" s="4">
        <f>ROUND(H2*D2,0)</f>
        <v>0</v>
      </c>
      <c r="K2" s="5" t="s">
        <v>20</v>
      </c>
      <c r="L2" s="6" t="s">
        <v>21</v>
      </c>
    </row>
    <row r="3" spans="1:12" ht="25.5" x14ac:dyDescent="0.2">
      <c r="A3" s="3">
        <v>2</v>
      </c>
      <c r="B3" s="4" t="s">
        <v>22</v>
      </c>
      <c r="C3" s="3" t="s">
        <v>23</v>
      </c>
      <c r="D3" s="4">
        <v>2</v>
      </c>
      <c r="E3" s="3" t="s">
        <v>19</v>
      </c>
      <c r="F3" s="3">
        <v>0.76</v>
      </c>
      <c r="G3" s="3"/>
      <c r="H3" s="3"/>
      <c r="I3" s="4">
        <f>ROUND(G3*D3,0)</f>
        <v>0</v>
      </c>
      <c r="J3" s="4">
        <f>ROUND(H3*D3,0)</f>
        <v>0</v>
      </c>
      <c r="K3" s="5" t="s">
        <v>20</v>
      </c>
      <c r="L3" s="6" t="s">
        <v>24</v>
      </c>
    </row>
    <row r="4" spans="1:12" s="7" customFormat="1" ht="14.25" x14ac:dyDescent="0.2">
      <c r="C4" s="7" t="s">
        <v>25</v>
      </c>
      <c r="I4" s="8">
        <f>ROUND(SUM(I2:I3),0)</f>
        <v>0</v>
      </c>
      <c r="J4" s="8">
        <f>ROUND(SUM(J2:J3),0)</f>
        <v>0</v>
      </c>
    </row>
  </sheetData>
  <printOptions horizontalCentered="1" gridLines="1"/>
  <pageMargins left="0.3" right="0.3" top="0.61" bottom="0.37" header="0.1" footer="0.1"/>
  <pageSetup paperSize="9" pageOrder="overThenDown" orientation="portrait" useFirstPageNumber="1" horizontalDpi="300" verticalDpi="300"/>
  <headerFooter alignWithMargins="0">
    <oddHeader>Falazás és egyéb kőműves munkák</oddHeader>
    <oddFooter>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L3"/>
  <sheetViews>
    <sheetView zoomScale="120" zoomScaleNormal="120" workbookViewId="0">
      <selection activeCell="G2" sqref="G2:H2"/>
    </sheetView>
  </sheetViews>
  <sheetFormatPr defaultRowHeight="12.75" x14ac:dyDescent="0.2"/>
  <cols>
    <col min="1" max="1" width="4.5703125" customWidth="1"/>
    <col min="2" max="2" width="9.7109375" customWidth="1"/>
    <col min="3" max="3" width="37" customWidth="1"/>
    <col min="4" max="4" width="7.7109375" customWidth="1"/>
    <col min="5" max="5" width="8.7109375" customWidth="1"/>
    <col min="6" max="8" width="9.7109375" customWidth="1"/>
    <col min="9" max="10" width="10.28515625" customWidth="1"/>
    <col min="11" max="11" width="24.7109375" customWidth="1"/>
    <col min="12" max="12" width="16" customWidth="1"/>
  </cols>
  <sheetData>
    <row r="1" spans="1:12" ht="24.95" customHeight="1" x14ac:dyDescent="0.2">
      <c r="A1" s="1" t="s">
        <v>0</v>
      </c>
      <c r="B1" s="1" t="s">
        <v>6</v>
      </c>
      <c r="C1" s="1" t="s">
        <v>7</v>
      </c>
      <c r="D1" s="2" t="s">
        <v>8</v>
      </c>
      <c r="E1" s="2" t="s">
        <v>9</v>
      </c>
      <c r="F1" s="2" t="s">
        <v>10</v>
      </c>
      <c r="G1" s="2" t="s">
        <v>11</v>
      </c>
      <c r="H1" s="2" t="s">
        <v>12</v>
      </c>
      <c r="I1" s="2" t="s">
        <v>13</v>
      </c>
      <c r="J1" s="2" t="s">
        <v>14</v>
      </c>
      <c r="K1" s="2" t="s">
        <v>15</v>
      </c>
      <c r="L1" s="2" t="s">
        <v>16</v>
      </c>
    </row>
    <row r="2" spans="1:12" ht="89.25" x14ac:dyDescent="0.2">
      <c r="A2" s="3">
        <v>1</v>
      </c>
      <c r="B2" s="4" t="s">
        <v>28</v>
      </c>
      <c r="C2" s="3" t="s">
        <v>29</v>
      </c>
      <c r="D2" s="4">
        <v>13</v>
      </c>
      <c r="E2" s="3" t="s">
        <v>19</v>
      </c>
      <c r="F2" s="3">
        <v>1.69</v>
      </c>
      <c r="G2" s="3"/>
      <c r="H2" s="3"/>
      <c r="I2" s="4">
        <f>ROUND(G2*D2,0)</f>
        <v>0</v>
      </c>
      <c r="J2" s="4">
        <f>ROUND(H2*D2,0)</f>
        <v>0</v>
      </c>
      <c r="K2" s="5"/>
      <c r="L2" s="6"/>
    </row>
    <row r="3" spans="1:12" s="7" customFormat="1" ht="14.25" x14ac:dyDescent="0.2">
      <c r="C3" s="7" t="s">
        <v>25</v>
      </c>
      <c r="I3" s="8">
        <f>ROUND(SUM(I2:I2),0)</f>
        <v>0</v>
      </c>
      <c r="J3" s="8">
        <f>ROUND(SUM(J2:J2),0)</f>
        <v>0</v>
      </c>
    </row>
  </sheetData>
  <printOptions horizontalCentered="1" gridLines="1"/>
  <pageMargins left="0.3" right="0.3" top="0.61" bottom="0.37" header="0.1" footer="0.1"/>
  <pageSetup paperSize="9" pageOrder="overThenDown" orientation="portrait" useFirstPageNumber="1" horizontalDpi="300" verticalDpi="300"/>
  <headerFooter alignWithMargins="0">
    <oddHeader>Vakolás és rabicolás</oddHeader>
    <oddFooter>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L3"/>
  <sheetViews>
    <sheetView workbookViewId="0">
      <selection activeCell="G2" sqref="G2:H2"/>
    </sheetView>
  </sheetViews>
  <sheetFormatPr defaultRowHeight="12.75" x14ac:dyDescent="0.2"/>
  <cols>
    <col min="1" max="1" width="4.5703125" customWidth="1"/>
    <col min="2" max="2" width="9.7109375" customWidth="1"/>
    <col min="3" max="3" width="37" customWidth="1"/>
    <col min="4" max="4" width="7.7109375" customWidth="1"/>
    <col min="5" max="5" width="8.7109375" customWidth="1"/>
    <col min="6" max="8" width="9.7109375" customWidth="1"/>
    <col min="9" max="10" width="10.28515625" customWidth="1"/>
    <col min="11" max="11" width="24.7109375" customWidth="1"/>
    <col min="12" max="12" width="16" customWidth="1"/>
  </cols>
  <sheetData>
    <row r="1" spans="1:12" ht="24.95" customHeight="1" x14ac:dyDescent="0.2">
      <c r="A1" s="1" t="s">
        <v>0</v>
      </c>
      <c r="B1" s="1" t="s">
        <v>6</v>
      </c>
      <c r="C1" s="1" t="s">
        <v>7</v>
      </c>
      <c r="D1" s="2" t="s">
        <v>8</v>
      </c>
      <c r="E1" s="2" t="s">
        <v>9</v>
      </c>
      <c r="F1" s="2" t="s">
        <v>10</v>
      </c>
      <c r="G1" s="2" t="s">
        <v>11</v>
      </c>
      <c r="H1" s="2" t="s">
        <v>12</v>
      </c>
      <c r="I1" s="2" t="s">
        <v>13</v>
      </c>
      <c r="J1" s="2" t="s">
        <v>14</v>
      </c>
      <c r="K1" s="2" t="s">
        <v>15</v>
      </c>
      <c r="L1" s="2" t="s">
        <v>16</v>
      </c>
    </row>
    <row r="2" spans="1:12" ht="76.5" x14ac:dyDescent="0.2">
      <c r="A2" s="3">
        <v>1</v>
      </c>
      <c r="B2" s="4" t="s">
        <v>32</v>
      </c>
      <c r="C2" s="3" t="s">
        <v>33</v>
      </c>
      <c r="D2" s="4">
        <v>13</v>
      </c>
      <c r="E2" s="3" t="s">
        <v>19</v>
      </c>
      <c r="F2" s="3">
        <v>0.83</v>
      </c>
      <c r="G2" s="3"/>
      <c r="H2" s="3"/>
      <c r="I2" s="4">
        <f>ROUND(G2*D2,0)</f>
        <v>0</v>
      </c>
      <c r="J2" s="4">
        <f>ROUND(H2*D2,0)</f>
        <v>0</v>
      </c>
      <c r="K2" s="5"/>
      <c r="L2" s="6"/>
    </row>
    <row r="3" spans="1:12" s="7" customFormat="1" ht="14.25" x14ac:dyDescent="0.2">
      <c r="C3" s="7" t="s">
        <v>25</v>
      </c>
      <c r="I3" s="8">
        <f>ROUND(SUM(I2:I2),0)</f>
        <v>0</v>
      </c>
      <c r="J3" s="8">
        <f>ROUND(SUM(J2:J2),0)</f>
        <v>0</v>
      </c>
    </row>
  </sheetData>
  <printOptions horizontalCentered="1" gridLines="1"/>
  <pageMargins left="0.3" right="0.3" top="0.61" bottom="0.37" header="0.1" footer="0.1"/>
  <pageSetup paperSize="9" pageOrder="overThenDown" orientation="portrait" useFirstPageNumber="1" horizontalDpi="300" verticalDpi="300"/>
  <headerFooter alignWithMargins="0">
    <oddHeader>Felületképzés</oddHeader>
    <oddFooter>&amp;F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L12"/>
  <sheetViews>
    <sheetView workbookViewId="0">
      <selection activeCell="G2" sqref="G2:H2"/>
    </sheetView>
  </sheetViews>
  <sheetFormatPr defaultRowHeight="12.75" x14ac:dyDescent="0.2"/>
  <cols>
    <col min="1" max="1" width="4.5703125" customWidth="1"/>
    <col min="2" max="2" width="9.7109375" customWidth="1"/>
    <col min="3" max="3" width="37" customWidth="1"/>
    <col min="4" max="4" width="7.7109375" customWidth="1"/>
    <col min="5" max="5" width="8.7109375" customWidth="1"/>
    <col min="6" max="8" width="9.7109375" customWidth="1"/>
    <col min="9" max="10" width="10.28515625" customWidth="1"/>
    <col min="11" max="11" width="24.7109375" customWidth="1"/>
    <col min="12" max="12" width="16" customWidth="1"/>
  </cols>
  <sheetData>
    <row r="1" spans="1:12" ht="24.95" customHeight="1" x14ac:dyDescent="0.2">
      <c r="A1" s="1" t="s">
        <v>0</v>
      </c>
      <c r="B1" s="1" t="s">
        <v>6</v>
      </c>
      <c r="C1" s="1" t="s">
        <v>7</v>
      </c>
      <c r="D1" s="2" t="s">
        <v>8</v>
      </c>
      <c r="E1" s="2" t="s">
        <v>9</v>
      </c>
      <c r="F1" s="2" t="s">
        <v>10</v>
      </c>
      <c r="G1" s="2" t="s">
        <v>11</v>
      </c>
      <c r="H1" s="2" t="s">
        <v>12</v>
      </c>
      <c r="I1" s="2" t="s">
        <v>13</v>
      </c>
      <c r="J1" s="2" t="s">
        <v>14</v>
      </c>
      <c r="K1" s="2" t="s">
        <v>15</v>
      </c>
      <c r="L1" s="2" t="s">
        <v>16</v>
      </c>
    </row>
    <row r="2" spans="1:12" ht="51" x14ac:dyDescent="0.2">
      <c r="A2" s="3">
        <v>1</v>
      </c>
      <c r="B2" s="4" t="s">
        <v>36</v>
      </c>
      <c r="C2" s="3" t="s">
        <v>129</v>
      </c>
      <c r="D2" s="4">
        <v>1</v>
      </c>
      <c r="E2" s="3" t="s">
        <v>19</v>
      </c>
      <c r="F2" s="3">
        <v>4.4000000000000004</v>
      </c>
      <c r="G2" s="3"/>
      <c r="H2" s="3"/>
      <c r="I2" s="4">
        <f>ROUND(G2*D2,0)</f>
        <v>0</v>
      </c>
      <c r="J2" s="4">
        <f>ROUND(H2*D2,0)</f>
        <v>0</v>
      </c>
      <c r="K2" s="5"/>
      <c r="L2" s="6"/>
    </row>
    <row r="3" spans="1:12" x14ac:dyDescent="0.2">
      <c r="A3" s="3"/>
      <c r="B3" s="4"/>
      <c r="C3" s="3" t="s">
        <v>130</v>
      </c>
      <c r="D3" s="4"/>
      <c r="E3" s="3"/>
      <c r="F3" s="3"/>
      <c r="G3" s="3"/>
      <c r="H3" s="3"/>
      <c r="I3" s="4"/>
      <c r="J3" s="4"/>
      <c r="K3" s="5"/>
      <c r="L3" s="6"/>
    </row>
    <row r="4" spans="1:12" x14ac:dyDescent="0.2">
      <c r="A4" s="3"/>
      <c r="B4" s="4"/>
      <c r="C4" s="3" t="s">
        <v>131</v>
      </c>
      <c r="D4" s="4"/>
      <c r="E4" s="3"/>
      <c r="F4" s="3"/>
      <c r="G4" s="3"/>
      <c r="H4" s="3"/>
      <c r="I4" s="4"/>
      <c r="J4" s="4"/>
      <c r="K4" s="5"/>
      <c r="L4" s="6"/>
    </row>
    <row r="5" spans="1:12" ht="25.5" x14ac:dyDescent="0.2">
      <c r="A5" s="3"/>
      <c r="B5" s="4"/>
      <c r="C5" s="3" t="s">
        <v>132</v>
      </c>
      <c r="D5" s="4"/>
      <c r="E5" s="3"/>
      <c r="F5" s="3"/>
      <c r="G5" s="3"/>
      <c r="H5" s="3"/>
      <c r="I5" s="4"/>
      <c r="J5" s="4"/>
      <c r="K5" s="5"/>
      <c r="L5" s="6"/>
    </row>
    <row r="6" spans="1:12" x14ac:dyDescent="0.2">
      <c r="A6" s="3"/>
      <c r="B6" s="4"/>
      <c r="C6" s="3" t="s">
        <v>133</v>
      </c>
      <c r="D6" s="4"/>
      <c r="E6" s="3"/>
      <c r="F6" s="3"/>
      <c r="G6" s="3"/>
      <c r="H6" s="3"/>
      <c r="I6" s="4"/>
      <c r="J6" s="4"/>
      <c r="K6" s="5"/>
      <c r="L6" s="6"/>
    </row>
    <row r="7" spans="1:12" ht="25.5" x14ac:dyDescent="0.2">
      <c r="A7" s="3"/>
      <c r="B7" s="4"/>
      <c r="C7" s="3" t="s">
        <v>134</v>
      </c>
      <c r="D7" s="4"/>
      <c r="E7" s="3"/>
      <c r="F7" s="3"/>
      <c r="G7" s="3"/>
      <c r="H7" s="3"/>
      <c r="I7" s="4"/>
      <c r="J7" s="4"/>
      <c r="K7" s="5"/>
      <c r="L7" s="6"/>
    </row>
    <row r="8" spans="1:12" x14ac:dyDescent="0.2">
      <c r="A8" s="3"/>
      <c r="B8" s="4"/>
      <c r="C8" s="3" t="s">
        <v>135</v>
      </c>
      <c r="D8" s="4"/>
      <c r="E8" s="3"/>
      <c r="F8" s="3"/>
      <c r="G8" s="3"/>
      <c r="H8" s="3"/>
      <c r="I8" s="4"/>
      <c r="J8" s="4"/>
      <c r="K8" s="5"/>
      <c r="L8" s="6"/>
    </row>
    <row r="9" spans="1:12" ht="38.25" x14ac:dyDescent="0.2">
      <c r="A9" s="3"/>
      <c r="B9" s="4"/>
      <c r="C9" s="3" t="s">
        <v>136</v>
      </c>
      <c r="D9" s="4"/>
      <c r="E9" s="3"/>
      <c r="F9" s="3"/>
      <c r="G9" s="3"/>
      <c r="H9" s="3"/>
      <c r="I9" s="4"/>
      <c r="J9" s="4"/>
      <c r="K9" s="5"/>
      <c r="L9" s="6"/>
    </row>
    <row r="10" spans="1:12" x14ac:dyDescent="0.2">
      <c r="A10" s="3"/>
      <c r="B10" s="4"/>
      <c r="C10" s="3" t="s">
        <v>137</v>
      </c>
      <c r="D10" s="4"/>
      <c r="E10" s="3"/>
      <c r="F10" s="3"/>
      <c r="G10" s="3"/>
      <c r="H10" s="3"/>
      <c r="I10" s="4"/>
      <c r="J10" s="4"/>
      <c r="K10" s="5"/>
      <c r="L10" s="6"/>
    </row>
    <row r="11" spans="1:12" x14ac:dyDescent="0.2">
      <c r="A11" s="3"/>
      <c r="B11" s="4"/>
      <c r="C11" s="3"/>
      <c r="D11" s="4"/>
      <c r="E11" s="3"/>
      <c r="F11" s="3"/>
      <c r="G11" s="3"/>
      <c r="H11" s="3"/>
      <c r="I11" s="4"/>
      <c r="J11" s="4"/>
      <c r="K11" s="5"/>
      <c r="L11" s="6"/>
    </row>
    <row r="12" spans="1:12" s="7" customFormat="1" ht="14.25" x14ac:dyDescent="0.2">
      <c r="C12" s="7" t="s">
        <v>25</v>
      </c>
      <c r="I12" s="8">
        <f>ROUND(SUM(I2:I2),0)</f>
        <v>0</v>
      </c>
      <c r="J12" s="8">
        <f>ROUND(SUM(J2:J2),0)</f>
        <v>0</v>
      </c>
    </row>
  </sheetData>
  <printOptions horizontalCentered="1" gridLines="1"/>
  <pageMargins left="0.3" right="0.3" top="0.61" bottom="0.37" header="0.1" footer="0.1"/>
  <pageSetup paperSize="9" pageOrder="overThenDown" orientation="portrait" useFirstPageNumber="1" horizontalDpi="300" verticalDpi="300"/>
  <headerFooter alignWithMargins="0">
    <oddHeader>Megújuló energiahasznosító berendezések</oddHeader>
    <oddFooter>&amp;F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L5"/>
  <sheetViews>
    <sheetView workbookViewId="0">
      <selection activeCell="G2" sqref="G2:H4"/>
    </sheetView>
  </sheetViews>
  <sheetFormatPr defaultRowHeight="12.75" x14ac:dyDescent="0.2"/>
  <cols>
    <col min="1" max="1" width="4.5703125" customWidth="1"/>
    <col min="2" max="2" width="9.7109375" customWidth="1"/>
    <col min="3" max="3" width="37" customWidth="1"/>
    <col min="4" max="4" width="7.7109375" customWidth="1"/>
    <col min="5" max="5" width="8.7109375" customWidth="1"/>
    <col min="6" max="8" width="9.7109375" customWidth="1"/>
    <col min="9" max="10" width="10.28515625" customWidth="1"/>
    <col min="11" max="11" width="24.7109375" customWidth="1"/>
    <col min="12" max="12" width="16" customWidth="1"/>
  </cols>
  <sheetData>
    <row r="1" spans="1:12" ht="24.95" customHeight="1" x14ac:dyDescent="0.2">
      <c r="A1" s="1" t="s">
        <v>0</v>
      </c>
      <c r="B1" s="1" t="s">
        <v>6</v>
      </c>
      <c r="C1" s="1" t="s">
        <v>7</v>
      </c>
      <c r="D1" s="2" t="s">
        <v>8</v>
      </c>
      <c r="E1" s="2" t="s">
        <v>9</v>
      </c>
      <c r="F1" s="2" t="s">
        <v>10</v>
      </c>
      <c r="G1" s="2" t="s">
        <v>11</v>
      </c>
      <c r="H1" s="2" t="s">
        <v>12</v>
      </c>
      <c r="I1" s="2" t="s">
        <v>13</v>
      </c>
      <c r="J1" s="2" t="s">
        <v>14</v>
      </c>
      <c r="K1" s="2" t="s">
        <v>15</v>
      </c>
      <c r="L1" s="2" t="s">
        <v>16</v>
      </c>
    </row>
    <row r="2" spans="1:12" ht="51" x14ac:dyDescent="0.2">
      <c r="A2" s="3">
        <v>1</v>
      </c>
      <c r="B2" s="4" t="s">
        <v>39</v>
      </c>
      <c r="C2" s="3" t="s">
        <v>40</v>
      </c>
      <c r="D2" s="4">
        <v>40</v>
      </c>
      <c r="E2" s="3" t="s">
        <v>41</v>
      </c>
      <c r="F2" s="3">
        <v>0.25</v>
      </c>
      <c r="G2" s="3"/>
      <c r="H2" s="3"/>
      <c r="I2" s="4">
        <f>ROUND(G2*D2,0)</f>
        <v>0</v>
      </c>
      <c r="J2" s="4">
        <f>ROUND(H2*D2,0)</f>
        <v>0</v>
      </c>
      <c r="K2" s="5" t="s">
        <v>20</v>
      </c>
      <c r="L2" s="6" t="s">
        <v>42</v>
      </c>
    </row>
    <row r="3" spans="1:12" ht="89.25" x14ac:dyDescent="0.2">
      <c r="A3" s="3">
        <v>2</v>
      </c>
      <c r="B3" s="4" t="s">
        <v>43</v>
      </c>
      <c r="C3" s="3" t="s">
        <v>44</v>
      </c>
      <c r="D3" s="4">
        <v>20</v>
      </c>
      <c r="E3" s="3" t="s">
        <v>41</v>
      </c>
      <c r="F3" s="3">
        <v>0.18</v>
      </c>
      <c r="G3" s="3"/>
      <c r="H3" s="3"/>
      <c r="I3" s="4">
        <f>ROUND(G3*D3,0)</f>
        <v>0</v>
      </c>
      <c r="J3" s="4">
        <f>ROUND(H3*D3,0)</f>
        <v>0</v>
      </c>
      <c r="K3" s="5" t="s">
        <v>20</v>
      </c>
      <c r="L3" s="6" t="s">
        <v>45</v>
      </c>
    </row>
    <row r="4" spans="1:12" ht="89.25" x14ac:dyDescent="0.2">
      <c r="A4" s="3">
        <v>3</v>
      </c>
      <c r="B4" s="4" t="s">
        <v>46</v>
      </c>
      <c r="C4" s="3" t="s">
        <v>47</v>
      </c>
      <c r="D4" s="4">
        <v>20</v>
      </c>
      <c r="E4" s="3" t="s">
        <v>41</v>
      </c>
      <c r="F4" s="3">
        <v>0.28000000000000003</v>
      </c>
      <c r="G4" s="3"/>
      <c r="H4" s="3"/>
      <c r="I4" s="4">
        <f>ROUND(G4*D4,0)</f>
        <v>0</v>
      </c>
      <c r="J4" s="4">
        <f>ROUND(H4*D4,0)</f>
        <v>0</v>
      </c>
      <c r="K4" s="5" t="s">
        <v>20</v>
      </c>
      <c r="L4" s="6" t="s">
        <v>48</v>
      </c>
    </row>
    <row r="5" spans="1:12" s="7" customFormat="1" ht="14.25" x14ac:dyDescent="0.2">
      <c r="C5" s="7" t="s">
        <v>25</v>
      </c>
      <c r="I5" s="8">
        <f>ROUND(SUM(I2:I4),0)</f>
        <v>0</v>
      </c>
      <c r="J5" s="8">
        <f>ROUND(SUM(J2:J4),0)</f>
        <v>0</v>
      </c>
    </row>
  </sheetData>
  <printOptions horizontalCentered="1" gridLines="1"/>
  <pageMargins left="0.3" right="0.3" top="0.61" bottom="0.37" header="0.1" footer="0.1"/>
  <pageSetup paperSize="9" pageOrder="overThenDown" orientation="portrait" useFirstPageNumber="1" horizontalDpi="300" verticalDpi="300"/>
  <headerFooter alignWithMargins="0">
    <oddHeader>Épületgépészeti csővezeték szerelése</oddHeader>
    <oddFooter>&amp;F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L23"/>
  <sheetViews>
    <sheetView zoomScale="110" zoomScaleNormal="110" workbookViewId="0">
      <selection activeCell="G2" sqref="G2:H22"/>
    </sheetView>
  </sheetViews>
  <sheetFormatPr defaultRowHeight="12.75" x14ac:dyDescent="0.2"/>
  <cols>
    <col min="1" max="1" width="4.5703125" customWidth="1"/>
    <col min="2" max="2" width="9.7109375" customWidth="1"/>
    <col min="3" max="3" width="37" customWidth="1"/>
    <col min="4" max="4" width="7.7109375" customWidth="1"/>
    <col min="5" max="5" width="8.7109375" customWidth="1"/>
    <col min="6" max="8" width="9.7109375" customWidth="1"/>
    <col min="9" max="10" width="10.28515625" customWidth="1"/>
    <col min="11" max="11" width="24.7109375" customWidth="1"/>
    <col min="12" max="12" width="16" customWidth="1"/>
  </cols>
  <sheetData>
    <row r="1" spans="1:12" ht="24.95" customHeight="1" x14ac:dyDescent="0.2">
      <c r="A1" s="1" t="s">
        <v>0</v>
      </c>
      <c r="B1" s="1" t="s">
        <v>6</v>
      </c>
      <c r="C1" s="1" t="s">
        <v>7</v>
      </c>
      <c r="D1" s="2" t="s">
        <v>8</v>
      </c>
      <c r="E1" s="2" t="s">
        <v>9</v>
      </c>
      <c r="F1" s="2" t="s">
        <v>10</v>
      </c>
      <c r="G1" s="2" t="s">
        <v>11</v>
      </c>
      <c r="H1" s="2" t="s">
        <v>12</v>
      </c>
      <c r="I1" s="2" t="s">
        <v>13</v>
      </c>
      <c r="J1" s="2" t="s">
        <v>14</v>
      </c>
      <c r="K1" s="2" t="s">
        <v>15</v>
      </c>
      <c r="L1" s="2" t="s">
        <v>16</v>
      </c>
    </row>
    <row r="2" spans="1:12" ht="25.5" x14ac:dyDescent="0.2">
      <c r="A2" s="3">
        <v>1</v>
      </c>
      <c r="B2" s="4" t="s">
        <v>51</v>
      </c>
      <c r="C2" s="3" t="s">
        <v>52</v>
      </c>
      <c r="D2" s="4">
        <v>20</v>
      </c>
      <c r="E2" s="3" t="s">
        <v>19</v>
      </c>
      <c r="F2" s="3">
        <v>0.44</v>
      </c>
      <c r="G2" s="3"/>
      <c r="H2" s="3"/>
      <c r="I2" s="4">
        <f t="shared" ref="I2:I22" si="0">ROUND(G2*D2,0)</f>
        <v>0</v>
      </c>
      <c r="J2" s="4">
        <f t="shared" ref="J2:J22" si="1">ROUND(H2*D2,0)</f>
        <v>0</v>
      </c>
      <c r="K2" s="5" t="s">
        <v>20</v>
      </c>
      <c r="L2" s="6" t="s">
        <v>53</v>
      </c>
    </row>
    <row r="3" spans="1:12" ht="25.5" x14ac:dyDescent="0.2">
      <c r="A3" s="3">
        <v>2</v>
      </c>
      <c r="B3" s="4" t="s">
        <v>54</v>
      </c>
      <c r="C3" s="3" t="s">
        <v>55</v>
      </c>
      <c r="D3" s="4">
        <v>1</v>
      </c>
      <c r="E3" s="3" t="s">
        <v>19</v>
      </c>
      <c r="F3" s="3">
        <v>25.5</v>
      </c>
      <c r="G3" s="3"/>
      <c r="H3" s="3"/>
      <c r="I3" s="4">
        <f t="shared" si="0"/>
        <v>0</v>
      </c>
      <c r="J3" s="4">
        <f t="shared" si="1"/>
        <v>0</v>
      </c>
      <c r="K3" s="5" t="s">
        <v>20</v>
      </c>
      <c r="L3" s="6" t="s">
        <v>56</v>
      </c>
    </row>
    <row r="4" spans="1:12" ht="25.5" x14ac:dyDescent="0.2">
      <c r="A4" s="3">
        <v>3</v>
      </c>
      <c r="B4" s="4" t="s">
        <v>57</v>
      </c>
      <c r="C4" s="3" t="s">
        <v>58</v>
      </c>
      <c r="D4" s="4">
        <v>1</v>
      </c>
      <c r="E4" s="3" t="s">
        <v>19</v>
      </c>
      <c r="F4" s="3">
        <v>15.4</v>
      </c>
      <c r="G4" s="3"/>
      <c r="H4" s="3"/>
      <c r="I4" s="4">
        <f t="shared" si="0"/>
        <v>0</v>
      </c>
      <c r="J4" s="4">
        <f t="shared" si="1"/>
        <v>0</v>
      </c>
      <c r="K4" s="5" t="s">
        <v>20</v>
      </c>
      <c r="L4" s="6" t="s">
        <v>59</v>
      </c>
    </row>
    <row r="5" spans="1:12" ht="51" x14ac:dyDescent="0.2">
      <c r="A5" s="3">
        <v>4</v>
      </c>
      <c r="B5" s="4" t="s">
        <v>60</v>
      </c>
      <c r="C5" s="3" t="s">
        <v>61</v>
      </c>
      <c r="D5" s="4">
        <v>4</v>
      </c>
      <c r="E5" s="3" t="s">
        <v>19</v>
      </c>
      <c r="F5" s="3">
        <v>4</v>
      </c>
      <c r="G5" s="3"/>
      <c r="H5" s="3"/>
      <c r="I5" s="4">
        <f t="shared" si="0"/>
        <v>0</v>
      </c>
      <c r="J5" s="4">
        <f t="shared" si="1"/>
        <v>0</v>
      </c>
      <c r="K5" s="5"/>
      <c r="L5" s="6"/>
    </row>
    <row r="6" spans="1:12" ht="51" x14ac:dyDescent="0.2">
      <c r="A6" s="3">
        <v>5</v>
      </c>
      <c r="B6" s="4" t="s">
        <v>62</v>
      </c>
      <c r="C6" s="3" t="s">
        <v>63</v>
      </c>
      <c r="D6" s="4">
        <v>9</v>
      </c>
      <c r="E6" s="3" t="s">
        <v>19</v>
      </c>
      <c r="F6" s="3">
        <v>6</v>
      </c>
      <c r="G6" s="3"/>
      <c r="H6" s="3"/>
      <c r="I6" s="4">
        <f t="shared" si="0"/>
        <v>0</v>
      </c>
      <c r="J6" s="4">
        <f t="shared" si="1"/>
        <v>0</v>
      </c>
      <c r="K6" s="5"/>
      <c r="L6" s="6"/>
    </row>
    <row r="7" spans="1:12" ht="76.5" x14ac:dyDescent="0.2">
      <c r="A7" s="3">
        <v>6</v>
      </c>
      <c r="B7" s="4" t="s">
        <v>64</v>
      </c>
      <c r="C7" s="3" t="s">
        <v>65</v>
      </c>
      <c r="D7" s="4">
        <v>1</v>
      </c>
      <c r="E7" s="3" t="s">
        <v>19</v>
      </c>
      <c r="F7" s="3">
        <v>0.56000000000000005</v>
      </c>
      <c r="G7" s="3"/>
      <c r="H7" s="3"/>
      <c r="I7" s="4">
        <f t="shared" si="0"/>
        <v>0</v>
      </c>
      <c r="J7" s="4">
        <f t="shared" si="1"/>
        <v>0</v>
      </c>
      <c r="K7" s="5" t="s">
        <v>20</v>
      </c>
      <c r="L7" s="6" t="s">
        <v>66</v>
      </c>
    </row>
    <row r="8" spans="1:12" ht="76.5" x14ac:dyDescent="0.2">
      <c r="A8" s="3">
        <v>7</v>
      </c>
      <c r="B8" s="4" t="s">
        <v>67</v>
      </c>
      <c r="C8" s="3" t="s">
        <v>68</v>
      </c>
      <c r="D8" s="4">
        <v>16</v>
      </c>
      <c r="E8" s="3" t="s">
        <v>19</v>
      </c>
      <c r="F8" s="3">
        <v>0.51</v>
      </c>
      <c r="G8" s="3"/>
      <c r="H8" s="3"/>
      <c r="I8" s="4">
        <f t="shared" si="0"/>
        <v>0</v>
      </c>
      <c r="J8" s="4">
        <f t="shared" si="1"/>
        <v>0</v>
      </c>
      <c r="K8" s="5" t="s">
        <v>20</v>
      </c>
      <c r="L8" s="6" t="s">
        <v>69</v>
      </c>
    </row>
    <row r="9" spans="1:12" ht="76.5" x14ac:dyDescent="0.2">
      <c r="A9" s="3">
        <v>8</v>
      </c>
      <c r="B9" s="4" t="s">
        <v>70</v>
      </c>
      <c r="C9" s="3" t="s">
        <v>71</v>
      </c>
      <c r="D9" s="4">
        <v>16</v>
      </c>
      <c r="E9" s="3" t="s">
        <v>19</v>
      </c>
      <c r="F9" s="3">
        <v>0.51</v>
      </c>
      <c r="G9" s="3"/>
      <c r="H9" s="3"/>
      <c r="I9" s="4">
        <f t="shared" si="0"/>
        <v>0</v>
      </c>
      <c r="J9" s="4">
        <f t="shared" si="1"/>
        <v>0</v>
      </c>
      <c r="K9" s="5" t="s">
        <v>20</v>
      </c>
      <c r="L9" s="6" t="s">
        <v>72</v>
      </c>
    </row>
    <row r="10" spans="1:12" ht="63.75" x14ac:dyDescent="0.2">
      <c r="A10" s="3">
        <v>9</v>
      </c>
      <c r="B10" s="4" t="s">
        <v>73</v>
      </c>
      <c r="C10" s="3" t="s">
        <v>74</v>
      </c>
      <c r="D10" s="4">
        <v>12</v>
      </c>
      <c r="E10" s="3" t="s">
        <v>19</v>
      </c>
      <c r="F10" s="3">
        <v>0.02</v>
      </c>
      <c r="G10" s="3"/>
      <c r="H10" s="3"/>
      <c r="I10" s="4">
        <f t="shared" si="0"/>
        <v>0</v>
      </c>
      <c r="J10" s="4">
        <f t="shared" si="1"/>
        <v>0</v>
      </c>
      <c r="K10" s="5" t="s">
        <v>20</v>
      </c>
      <c r="L10" s="6" t="s">
        <v>75</v>
      </c>
    </row>
    <row r="11" spans="1:12" ht="51" x14ac:dyDescent="0.2">
      <c r="A11" s="3">
        <v>10</v>
      </c>
      <c r="B11" s="4" t="s">
        <v>76</v>
      </c>
      <c r="C11" s="3" t="s">
        <v>77</v>
      </c>
      <c r="D11" s="4">
        <v>4</v>
      </c>
      <c r="E11" s="3" t="s">
        <v>19</v>
      </c>
      <c r="F11" s="3">
        <v>0.12</v>
      </c>
      <c r="G11" s="3"/>
      <c r="H11" s="3"/>
      <c r="I11" s="4">
        <f t="shared" si="0"/>
        <v>0</v>
      </c>
      <c r="J11" s="4">
        <f t="shared" si="1"/>
        <v>0</v>
      </c>
      <c r="K11" s="5" t="s">
        <v>20</v>
      </c>
      <c r="L11" s="6" t="s">
        <v>78</v>
      </c>
    </row>
    <row r="12" spans="1:12" ht="51" x14ac:dyDescent="0.2">
      <c r="A12" s="3">
        <v>11</v>
      </c>
      <c r="B12" s="4" t="s">
        <v>79</v>
      </c>
      <c r="C12" s="3" t="s">
        <v>80</v>
      </c>
      <c r="D12" s="4">
        <v>4</v>
      </c>
      <c r="E12" s="3" t="s">
        <v>19</v>
      </c>
      <c r="F12" s="3">
        <v>1.08</v>
      </c>
      <c r="G12" s="3"/>
      <c r="H12" s="3"/>
      <c r="I12" s="4">
        <f t="shared" si="0"/>
        <v>0</v>
      </c>
      <c r="J12" s="4">
        <f t="shared" si="1"/>
        <v>0</v>
      </c>
      <c r="K12" s="5" t="s">
        <v>20</v>
      </c>
      <c r="L12" s="6" t="s">
        <v>81</v>
      </c>
    </row>
    <row r="13" spans="1:12" ht="89.25" x14ac:dyDescent="0.2">
      <c r="A13" s="3">
        <v>12</v>
      </c>
      <c r="B13" s="4" t="s">
        <v>82</v>
      </c>
      <c r="C13" s="3" t="s">
        <v>83</v>
      </c>
      <c r="D13" s="4">
        <v>1</v>
      </c>
      <c r="E13" s="3" t="s">
        <v>19</v>
      </c>
      <c r="F13" s="3">
        <v>0.85</v>
      </c>
      <c r="G13" s="3"/>
      <c r="H13" s="3"/>
      <c r="I13" s="4">
        <f t="shared" si="0"/>
        <v>0</v>
      </c>
      <c r="J13" s="4">
        <f t="shared" si="1"/>
        <v>0</v>
      </c>
      <c r="K13" s="5" t="s">
        <v>20</v>
      </c>
      <c r="L13" s="6" t="s">
        <v>84</v>
      </c>
    </row>
    <row r="14" spans="1:12" ht="89.25" x14ac:dyDescent="0.2">
      <c r="A14" s="3">
        <v>13</v>
      </c>
      <c r="B14" s="4" t="s">
        <v>85</v>
      </c>
      <c r="C14" s="3" t="s">
        <v>86</v>
      </c>
      <c r="D14" s="4">
        <v>1</v>
      </c>
      <c r="E14" s="3" t="s">
        <v>19</v>
      </c>
      <c r="F14" s="3">
        <v>1.97</v>
      </c>
      <c r="G14" s="3"/>
      <c r="H14" s="3"/>
      <c r="I14" s="4">
        <f t="shared" si="0"/>
        <v>0</v>
      </c>
      <c r="J14" s="4">
        <f t="shared" si="1"/>
        <v>0</v>
      </c>
      <c r="K14" s="5" t="s">
        <v>20</v>
      </c>
      <c r="L14" s="6" t="s">
        <v>87</v>
      </c>
    </row>
    <row r="15" spans="1:12" ht="89.25" x14ac:dyDescent="0.2">
      <c r="A15" s="3">
        <v>14</v>
      </c>
      <c r="B15" s="4" t="s">
        <v>88</v>
      </c>
      <c r="C15" s="3" t="s">
        <v>89</v>
      </c>
      <c r="D15" s="4">
        <v>3</v>
      </c>
      <c r="E15" s="3" t="s">
        <v>19</v>
      </c>
      <c r="F15" s="3">
        <v>1.97</v>
      </c>
      <c r="G15" s="3"/>
      <c r="H15" s="3"/>
      <c r="I15" s="4">
        <f t="shared" si="0"/>
        <v>0</v>
      </c>
      <c r="J15" s="4">
        <f t="shared" si="1"/>
        <v>0</v>
      </c>
      <c r="K15" s="5" t="s">
        <v>20</v>
      </c>
      <c r="L15" s="6" t="s">
        <v>90</v>
      </c>
    </row>
    <row r="16" spans="1:12" ht="89.25" x14ac:dyDescent="0.2">
      <c r="A16" s="3">
        <v>15</v>
      </c>
      <c r="B16" s="4" t="s">
        <v>91</v>
      </c>
      <c r="C16" s="3" t="s">
        <v>92</v>
      </c>
      <c r="D16" s="4">
        <v>1</v>
      </c>
      <c r="E16" s="3" t="s">
        <v>19</v>
      </c>
      <c r="F16" s="3">
        <v>1.97</v>
      </c>
      <c r="G16" s="3"/>
      <c r="H16" s="3"/>
      <c r="I16" s="4">
        <f t="shared" si="0"/>
        <v>0</v>
      </c>
      <c r="J16" s="4">
        <f t="shared" si="1"/>
        <v>0</v>
      </c>
      <c r="K16" s="5" t="s">
        <v>20</v>
      </c>
      <c r="L16" s="6" t="s">
        <v>93</v>
      </c>
    </row>
    <row r="17" spans="1:12" ht="89.25" x14ac:dyDescent="0.2">
      <c r="A17" s="3">
        <v>16</v>
      </c>
      <c r="B17" s="4" t="s">
        <v>94</v>
      </c>
      <c r="C17" s="3" t="s">
        <v>95</v>
      </c>
      <c r="D17" s="4">
        <v>4</v>
      </c>
      <c r="E17" s="3" t="s">
        <v>19</v>
      </c>
      <c r="F17" s="3">
        <v>0.56000000000000005</v>
      </c>
      <c r="G17" s="3"/>
      <c r="H17" s="3"/>
      <c r="I17" s="4">
        <f t="shared" si="0"/>
        <v>0</v>
      </c>
      <c r="J17" s="4">
        <f t="shared" si="1"/>
        <v>0</v>
      </c>
      <c r="K17" s="5" t="s">
        <v>20</v>
      </c>
      <c r="L17" s="6" t="s">
        <v>96</v>
      </c>
    </row>
    <row r="18" spans="1:12" ht="102" x14ac:dyDescent="0.2">
      <c r="A18" s="3">
        <v>17</v>
      </c>
      <c r="B18" s="4" t="s">
        <v>97</v>
      </c>
      <c r="C18" s="3" t="s">
        <v>98</v>
      </c>
      <c r="D18" s="4">
        <v>1</v>
      </c>
      <c r="E18" s="3" t="s">
        <v>19</v>
      </c>
      <c r="F18" s="3">
        <v>0.56000000000000005</v>
      </c>
      <c r="G18" s="3"/>
      <c r="H18" s="3"/>
      <c r="I18" s="4">
        <f t="shared" si="0"/>
        <v>0</v>
      </c>
      <c r="J18" s="4">
        <f t="shared" si="1"/>
        <v>0</v>
      </c>
      <c r="K18" s="5" t="s">
        <v>20</v>
      </c>
      <c r="L18" s="6" t="s">
        <v>99</v>
      </c>
    </row>
    <row r="19" spans="1:12" ht="102" x14ac:dyDescent="0.2">
      <c r="A19" s="3">
        <v>18</v>
      </c>
      <c r="B19" s="4" t="s">
        <v>100</v>
      </c>
      <c r="C19" s="3" t="s">
        <v>101</v>
      </c>
      <c r="D19" s="4">
        <v>1</v>
      </c>
      <c r="E19" s="3" t="s">
        <v>19</v>
      </c>
      <c r="F19" s="3">
        <v>0.56000000000000005</v>
      </c>
      <c r="G19" s="3"/>
      <c r="H19" s="3"/>
      <c r="I19" s="4">
        <f t="shared" si="0"/>
        <v>0</v>
      </c>
      <c r="J19" s="4">
        <f t="shared" si="1"/>
        <v>0</v>
      </c>
      <c r="K19" s="5" t="s">
        <v>20</v>
      </c>
      <c r="L19" s="6" t="s">
        <v>102</v>
      </c>
    </row>
    <row r="20" spans="1:12" ht="89.25" x14ac:dyDescent="0.2">
      <c r="A20" s="3">
        <v>19</v>
      </c>
      <c r="B20" s="4" t="s">
        <v>103</v>
      </c>
      <c r="C20" s="3" t="s">
        <v>104</v>
      </c>
      <c r="D20" s="4">
        <v>2</v>
      </c>
      <c r="E20" s="3" t="s">
        <v>19</v>
      </c>
      <c r="F20" s="3">
        <v>1.97</v>
      </c>
      <c r="G20" s="3"/>
      <c r="H20" s="3"/>
      <c r="I20" s="4">
        <f t="shared" si="0"/>
        <v>0</v>
      </c>
      <c r="J20" s="4">
        <f t="shared" si="1"/>
        <v>0</v>
      </c>
      <c r="K20" s="5" t="s">
        <v>20</v>
      </c>
      <c r="L20" s="6" t="s">
        <v>105</v>
      </c>
    </row>
    <row r="21" spans="1:12" ht="89.25" x14ac:dyDescent="0.2">
      <c r="A21" s="3">
        <v>20</v>
      </c>
      <c r="B21" s="4" t="s">
        <v>106</v>
      </c>
      <c r="C21" s="3" t="s">
        <v>107</v>
      </c>
      <c r="D21" s="4">
        <v>2</v>
      </c>
      <c r="E21" s="3" t="s">
        <v>19</v>
      </c>
      <c r="F21" s="3">
        <v>1.97</v>
      </c>
      <c r="G21" s="3"/>
      <c r="H21" s="3"/>
      <c r="I21" s="4">
        <f t="shared" si="0"/>
        <v>0</v>
      </c>
      <c r="J21" s="4">
        <f t="shared" si="1"/>
        <v>0</v>
      </c>
      <c r="K21" s="5" t="s">
        <v>20</v>
      </c>
      <c r="L21" s="6" t="s">
        <v>108</v>
      </c>
    </row>
    <row r="22" spans="1:12" ht="89.25" x14ac:dyDescent="0.2">
      <c r="A22" s="3">
        <v>21</v>
      </c>
      <c r="B22" s="4" t="s">
        <v>109</v>
      </c>
      <c r="C22" s="3" t="s">
        <v>110</v>
      </c>
      <c r="D22" s="4">
        <v>1</v>
      </c>
      <c r="E22" s="3" t="s">
        <v>19</v>
      </c>
      <c r="F22" s="3">
        <v>1.97</v>
      </c>
      <c r="G22" s="3"/>
      <c r="H22" s="3"/>
      <c r="I22" s="4">
        <f t="shared" si="0"/>
        <v>0</v>
      </c>
      <c r="J22" s="4">
        <f t="shared" si="1"/>
        <v>0</v>
      </c>
      <c r="K22" s="5" t="s">
        <v>20</v>
      </c>
      <c r="L22" s="6" t="s">
        <v>111</v>
      </c>
    </row>
    <row r="23" spans="1:12" s="7" customFormat="1" ht="14.25" x14ac:dyDescent="0.2">
      <c r="C23" s="7" t="s">
        <v>25</v>
      </c>
      <c r="I23" s="8">
        <f>ROUND(SUM(I2:I22),0)</f>
        <v>0</v>
      </c>
      <c r="J23" s="8">
        <f>ROUND(SUM(J2:J22),0)</f>
        <v>0</v>
      </c>
    </row>
  </sheetData>
  <printOptions horizontalCentered="1" gridLines="1"/>
  <pageMargins left="0.3" right="0.3" top="0.61" bottom="0.37" header="0.1" footer="0.1"/>
  <pageSetup paperSize="9" pageOrder="overThenDown" orientation="portrait" useFirstPageNumber="1" horizontalDpi="300" verticalDpi="300"/>
  <headerFooter alignWithMargins="0">
    <oddHeader>Épületgépészeti szerelvények és berendezések szerelése</oddHeader>
    <oddFooter>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8</vt:i4>
      </vt:variant>
    </vt:vector>
  </HeadingPairs>
  <TitlesOfParts>
    <vt:vector size="8" baseType="lpstr">
      <vt:lpstr>Főösszesítő</vt:lpstr>
      <vt:lpstr>Munkanem összesítő</vt:lpstr>
      <vt:lpstr>33.</vt:lpstr>
      <vt:lpstr>36.</vt:lpstr>
      <vt:lpstr>47.</vt:lpstr>
      <vt:lpstr>75.</vt:lpstr>
      <vt:lpstr>81.</vt:lpstr>
      <vt:lpstr>82.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User01</dc:creator>
  <cp:lastModifiedBy>martonviki</cp:lastModifiedBy>
  <dcterms:created xsi:type="dcterms:W3CDTF">2017-09-12T09:12:09Z</dcterms:created>
  <dcterms:modified xsi:type="dcterms:W3CDTF">2017-12-21T13:23:52Z</dcterms:modified>
</cp:coreProperties>
</file>